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995" windowHeight="78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2" i="1" l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E13" i="1" l="1"/>
  <c r="F5" i="1" l="1"/>
  <c r="F12" i="1"/>
  <c r="F11" i="1"/>
  <c r="F10" i="1"/>
  <c r="F9" i="1"/>
  <c r="F8" i="1"/>
  <c r="F7" i="1"/>
  <c r="F6" i="1"/>
  <c r="F13" i="1" l="1"/>
</calcChain>
</file>

<file path=xl/sharedStrings.xml><?xml version="1.0" encoding="utf-8"?>
<sst xmlns="http://schemas.openxmlformats.org/spreadsheetml/2006/main" count="20" uniqueCount="20">
  <si>
    <t>Текущий ремонт</t>
  </si>
  <si>
    <t>Техническое обслуживание</t>
  </si>
  <si>
    <t>Услуги аварийно-восстановительной бригады</t>
  </si>
  <si>
    <t>Услуги дворников по уборке придомовой территории от мусора и снега , скашивание сорняков с придомовой территории</t>
  </si>
  <si>
    <t xml:space="preserve">Техническое обслуживание газовых сетей </t>
  </si>
  <si>
    <t>№ п/п</t>
  </si>
  <si>
    <t>Перечень работ,  включаемые в тариф по ТСД</t>
  </si>
  <si>
    <t>Сумма начислений</t>
  </si>
  <si>
    <t xml:space="preserve">Сумма поступления </t>
  </si>
  <si>
    <t>Израсходованно</t>
  </si>
  <si>
    <t>Транспортные услуги по очистке придомовой территории от снега</t>
  </si>
  <si>
    <t>(+) остаток                (-) перерасход</t>
  </si>
  <si>
    <t>ИТОГО:</t>
  </si>
  <si>
    <t>Администрация ООО УК "УправДом"</t>
  </si>
  <si>
    <r>
      <t xml:space="preserve">Управление жилищным </t>
    </r>
    <r>
      <rPr>
        <sz val="12"/>
        <color rgb="FF40000F"/>
        <rFont val="Times New Roman"/>
        <family val="1"/>
        <charset val="204"/>
      </rPr>
      <t>фондом</t>
    </r>
  </si>
  <si>
    <t>м2</t>
  </si>
  <si>
    <t xml:space="preserve">Долг населения на 01.03.16 составляет </t>
  </si>
  <si>
    <t>руб.</t>
  </si>
  <si>
    <t>Дератизация и дезинфекция подвалов:</t>
  </si>
  <si>
    <t>ОТЧЕТ УПРАВЛЯЮЩЕЙ КОМПАНИИ "УПРАВДОМ" ПЕРЕД СОБСТВЕННИКАМИ МНОГОКВАРТИРНОГО ЖИЛОГО ДОМА ПО АДРЕСУ: с. ВОЗНЕСЕНСКОЕ ул. Ленина 38 за 2015-2016 гг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</si>
</sst>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40000F"/>
      <name val="Times New Roman"/>
      <family val="1"/>
      <charset val="204"/>
    </font>
    <font>
      <sz val="12"/>
      <name val="Times New Roman CE"/>
      <charset val="204"/>
    </font>
    <font>
      <sz val="8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topLeftCell="A10" workbookViewId="0">
      <selection activeCell="B17" sqref="B17"/>
    </sheetView>
  </sheetViews>
  <sheetFormatPr defaultRowHeight="15"/>
  <cols>
    <col min="1" max="1" width="5.42578125" customWidth="1"/>
    <col min="2" max="2" width="63" customWidth="1"/>
    <col min="3" max="3" width="11.7109375" customWidth="1"/>
    <col min="4" max="4" width="12.42578125" customWidth="1"/>
    <col min="5" max="5" width="14" customWidth="1"/>
    <col min="6" max="6" width="12.42578125" customWidth="1"/>
  </cols>
  <sheetData>
    <row r="1" spans="1:6" ht="9" customHeight="1"/>
    <row r="2" spans="1:6" ht="50.25" customHeight="1">
      <c r="A2" s="20" t="s">
        <v>19</v>
      </c>
      <c r="B2" s="20"/>
      <c r="C2" s="20"/>
      <c r="D2" s="20"/>
      <c r="E2" s="20"/>
      <c r="F2" s="20"/>
    </row>
    <row r="3" spans="1:6" ht="12" customHeight="1">
      <c r="E3" s="16">
        <v>2788.06</v>
      </c>
      <c r="F3" s="17" t="s">
        <v>15</v>
      </c>
    </row>
    <row r="4" spans="1:6" ht="87" customHeight="1">
      <c r="A4" s="1" t="s">
        <v>5</v>
      </c>
      <c r="B4" s="2" t="s">
        <v>6</v>
      </c>
      <c r="C4" s="1" t="s">
        <v>7</v>
      </c>
      <c r="D4" s="1" t="s">
        <v>8</v>
      </c>
      <c r="E4" s="2" t="s">
        <v>9</v>
      </c>
      <c r="F4" s="3" t="s">
        <v>11</v>
      </c>
    </row>
    <row r="5" spans="1:6" ht="28.5" customHeight="1">
      <c r="A5" s="4">
        <v>1</v>
      </c>
      <c r="B5" s="13" t="s">
        <v>0</v>
      </c>
      <c r="C5" s="5">
        <f>C13*33.9%</f>
        <v>109434.96299999999</v>
      </c>
      <c r="D5" s="5">
        <f>D13*33.9%</f>
        <v>99427.343999999997</v>
      </c>
      <c r="E5" s="5">
        <v>63476.23</v>
      </c>
      <c r="F5" s="5">
        <f t="shared" ref="F5:F11" si="0">C5-E5</f>
        <v>45958.732999999986</v>
      </c>
    </row>
    <row r="6" spans="1:6" ht="29.25" customHeight="1">
      <c r="A6" s="4">
        <v>2</v>
      </c>
      <c r="B6" s="13" t="s">
        <v>1</v>
      </c>
      <c r="C6" s="5">
        <f>C13*9.43%</f>
        <v>30441.643099999998</v>
      </c>
      <c r="D6" s="5">
        <f>D13*9.43%</f>
        <v>27657.8128</v>
      </c>
      <c r="E6" s="5">
        <v>33205.800000000003</v>
      </c>
      <c r="F6" s="5">
        <f t="shared" si="0"/>
        <v>-2764.1569000000054</v>
      </c>
    </row>
    <row r="7" spans="1:6" ht="30" customHeight="1">
      <c r="A7" s="4">
        <v>3</v>
      </c>
      <c r="B7" s="13" t="s">
        <v>2</v>
      </c>
      <c r="C7" s="5">
        <f>C13*18.57%</f>
        <v>59947.116900000001</v>
      </c>
      <c r="D7" s="5">
        <f>D13*18.57%</f>
        <v>54465.067199999998</v>
      </c>
      <c r="E7" s="6">
        <v>65405.3</v>
      </c>
      <c r="F7" s="5">
        <f t="shared" si="0"/>
        <v>-5458.183100000002</v>
      </c>
    </row>
    <row r="8" spans="1:6" ht="32.25" customHeight="1">
      <c r="A8" s="4">
        <v>4</v>
      </c>
      <c r="B8" s="13" t="s">
        <v>10</v>
      </c>
      <c r="C8" s="5">
        <f>C13*4%</f>
        <v>12912.68</v>
      </c>
      <c r="D8" s="5">
        <f>D13*4%</f>
        <v>11731.84</v>
      </c>
      <c r="E8" s="6">
        <v>14087.3</v>
      </c>
      <c r="F8" s="5">
        <f t="shared" si="0"/>
        <v>-1174.619999999999</v>
      </c>
    </row>
    <row r="9" spans="1:6" ht="48" customHeight="1">
      <c r="A9" s="4">
        <v>5</v>
      </c>
      <c r="B9" s="13" t="s">
        <v>3</v>
      </c>
      <c r="C9" s="5">
        <f>C13*4%</f>
        <v>12912.68</v>
      </c>
      <c r="D9" s="5">
        <f>D13*4%</f>
        <v>11731.84</v>
      </c>
      <c r="E9" s="6">
        <v>14087.3</v>
      </c>
      <c r="F9" s="5">
        <f t="shared" si="0"/>
        <v>-1174.619999999999</v>
      </c>
    </row>
    <row r="10" spans="1:6" ht="35.25" customHeight="1">
      <c r="A10" s="4">
        <v>6</v>
      </c>
      <c r="B10" s="14" t="s">
        <v>4</v>
      </c>
      <c r="C10" s="5">
        <f>C13*2.57%</f>
        <v>8296.3968999999997</v>
      </c>
      <c r="D10" s="5">
        <f>D13*2.57%</f>
        <v>7537.7071999999989</v>
      </c>
      <c r="E10" s="6">
        <v>0</v>
      </c>
      <c r="F10" s="5">
        <f t="shared" si="0"/>
        <v>8296.3968999999997</v>
      </c>
    </row>
    <row r="11" spans="1:6" ht="32.25" customHeight="1">
      <c r="A11" s="4">
        <v>7</v>
      </c>
      <c r="B11" s="18" t="s">
        <v>18</v>
      </c>
      <c r="C11" s="7">
        <f>C13*0.95%</f>
        <v>3066.7615000000001</v>
      </c>
      <c r="D11" s="7">
        <f>D13*0.95%</f>
        <v>2786.3119999999999</v>
      </c>
      <c r="E11" s="8">
        <v>0</v>
      </c>
      <c r="F11" s="7">
        <f t="shared" si="0"/>
        <v>3066.7615000000001</v>
      </c>
    </row>
    <row r="12" spans="1:6" ht="33.75" customHeight="1">
      <c r="A12" s="4">
        <v>8</v>
      </c>
      <c r="B12" s="15" t="s">
        <v>14</v>
      </c>
      <c r="C12" s="5">
        <f>C13*26.57%</f>
        <v>85772.476899999994</v>
      </c>
      <c r="D12" s="5">
        <f>D13*26.57%</f>
        <v>77928.747199999998</v>
      </c>
      <c r="E12" s="6">
        <v>93579.9</v>
      </c>
      <c r="F12" s="5">
        <f>C12-E12</f>
        <v>-7807.4231</v>
      </c>
    </row>
    <row r="13" spans="1:6" ht="18.75" customHeight="1">
      <c r="A13" s="9"/>
      <c r="B13" s="10" t="s">
        <v>12</v>
      </c>
      <c r="C13" s="11">
        <v>322817</v>
      </c>
      <c r="D13" s="11">
        <v>293296</v>
      </c>
      <c r="E13" s="12">
        <f>SUM(E5:E12)</f>
        <v>283841.82999999996</v>
      </c>
      <c r="F13" s="12">
        <f>SUM(F5:F12)</f>
        <v>38942.888299999977</v>
      </c>
    </row>
    <row r="15" spans="1:6">
      <c r="D15" s="19" t="s">
        <v>13</v>
      </c>
      <c r="E15" s="19"/>
      <c r="F15" s="19"/>
    </row>
    <row r="16" spans="1:6">
      <c r="B16" t="s">
        <v>16</v>
      </c>
      <c r="C16">
        <v>437386</v>
      </c>
      <c r="D16" t="s">
        <v>17</v>
      </c>
    </row>
  </sheetData>
  <mergeCells count="2">
    <mergeCell ref="D15:F15"/>
    <mergeCell ref="A2:F2"/>
  </mergeCells>
  <pageMargins left="0.23622047244094491" right="0.23622047244094491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Александр</cp:lastModifiedBy>
  <cp:lastPrinted>2016-04-12T10:10:21Z</cp:lastPrinted>
  <dcterms:created xsi:type="dcterms:W3CDTF">2012-06-05T08:57:36Z</dcterms:created>
  <dcterms:modified xsi:type="dcterms:W3CDTF">2016-04-12T10:10:23Z</dcterms:modified>
</cp:coreProperties>
</file>